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40" yWindow="600" windowWidth="15600" windowHeight="9420"/>
  </bookViews>
  <sheets>
    <sheet name="Miralam" sheetId="2" r:id="rId1"/>
  </sheets>
  <definedNames>
    <definedName name="_xlnm.Print_Area" localSheetId="0">Miralam!$A$1:$I$53</definedName>
  </definedNames>
  <calcPr calcId="124519"/>
</workbook>
</file>

<file path=xl/calcChain.xml><?xml version="1.0" encoding="utf-8"?>
<calcChain xmlns="http://schemas.openxmlformats.org/spreadsheetml/2006/main">
  <c r="I56" i="2"/>
  <c r="I53"/>
  <c r="I59"/>
  <c r="D58"/>
  <c r="F57"/>
  <c r="I13" l="1"/>
  <c r="I50"/>
  <c r="I49"/>
  <c r="I48"/>
  <c r="I47"/>
  <c r="I46"/>
  <c r="I45"/>
  <c r="I44"/>
  <c r="I43"/>
  <c r="I42"/>
  <c r="I41"/>
  <c r="I40"/>
  <c r="I39"/>
  <c r="I38"/>
  <c r="I37"/>
  <c r="I36"/>
  <c r="I35"/>
  <c r="I34"/>
  <c r="I33"/>
  <c r="I32"/>
  <c r="I31"/>
  <c r="I30"/>
  <c r="I29"/>
  <c r="I28"/>
  <c r="I27"/>
  <c r="I26"/>
  <c r="I25"/>
  <c r="I24"/>
  <c r="I23"/>
  <c r="I22"/>
  <c r="I21"/>
  <c r="I20"/>
  <c r="I19"/>
  <c r="I18"/>
  <c r="I17"/>
  <c r="I16"/>
  <c r="I15"/>
  <c r="I14"/>
  <c r="I12"/>
  <c r="I11"/>
  <c r="I10"/>
  <c r="I9"/>
  <c r="I8"/>
  <c r="I7"/>
  <c r="I6"/>
  <c r="I5"/>
  <c r="I51" l="1"/>
  <c r="I52" s="1"/>
</calcChain>
</file>

<file path=xl/sharedStrings.xml><?xml version="1.0" encoding="utf-8"?>
<sst xmlns="http://schemas.openxmlformats.org/spreadsheetml/2006/main" count="247" uniqueCount="121">
  <si>
    <t>SCHEDULE</t>
  </si>
  <si>
    <t>Sl No</t>
  </si>
  <si>
    <t>Estimate Quantity</t>
  </si>
  <si>
    <t>Description of item</t>
  </si>
  <si>
    <t>Work Type</t>
  </si>
  <si>
    <t>Item Short Description</t>
  </si>
  <si>
    <t>APSS / Month Cl.NumberSSR 11 &amp; 12</t>
  </si>
  <si>
    <t xml:space="preserve">Rate (INR) </t>
  </si>
  <si>
    <t>UOM</t>
  </si>
  <si>
    <t>AMOUNT</t>
  </si>
  <si>
    <t>Elect</t>
  </si>
  <si>
    <t>Labour</t>
  </si>
  <si>
    <t>EA</t>
  </si>
  <si>
    <t>SWR11861</t>
  </si>
  <si>
    <t>SET</t>
  </si>
  <si>
    <t>LOADING of MS Channel,Angles,Flats&amp;Rods</t>
  </si>
  <si>
    <t>SWR10206</t>
  </si>
  <si>
    <t>TO</t>
  </si>
  <si>
    <t>UNLOADING of MS Channel,Angles,Flats&amp;Rod</t>
  </si>
  <si>
    <t>SWR10524</t>
  </si>
  <si>
    <t>Transport of iron materials such as R.S. Joists, Rail Poles, fabricated supports, steel, iron, flat, M.S. Channels etc., by lorries. (excluding of loading &amp; unloading ) Above 10 Km and upto 20 Km</t>
  </si>
  <si>
    <t>SWR10132</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</si>
  <si>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</si>
  <si>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</si>
  <si>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Supply</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</si>
  <si>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</si>
  <si>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</si>
  <si>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</si>
  <si>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</si>
  <si>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RMT</t>
  </si>
  <si>
    <t>Fabrication and connecting of M.S./ G.I. Flat 50x6mm to risers from earth mat to structures, equipment, marshalling boxes, electrical panels, PLCC panels, fencing posts etc.</t>
  </si>
  <si>
    <t>SWR10919</t>
  </si>
  <si>
    <t>SMR11488</t>
  </si>
  <si>
    <t>KG</t>
  </si>
  <si>
    <t>M</t>
  </si>
  <si>
    <t>SWR10387</t>
  </si>
  <si>
    <t>Loading of R.S. Joists 175 x 85 mm</t>
  </si>
  <si>
    <t>SWR10204</t>
  </si>
  <si>
    <t>Un loading of R.S. Joists 175 x 85 mm</t>
  </si>
  <si>
    <t>SWR10522</t>
  </si>
  <si>
    <t>SWR11040</t>
  </si>
  <si>
    <t>SWR10356</t>
  </si>
  <si>
    <t>M3</t>
  </si>
  <si>
    <t>Coping of 1.5'x1.5'x1 with 1:8 slope Using form boxes(0.031Cumt.)</t>
  </si>
  <si>
    <t>SWR11890</t>
  </si>
  <si>
    <t>Painting of operating rods of 33kV, 11kV AB switches with post office red colour (including cost of paint)</t>
  </si>
  <si>
    <t>SWR10881</t>
  </si>
  <si>
    <t>SWR11230</t>
  </si>
  <si>
    <t>DR</t>
  </si>
  <si>
    <t>SWR11231</t>
  </si>
  <si>
    <t>SWR11039</t>
  </si>
  <si>
    <t>Mass concreting of supports erected with CC (1:4:8) using 40 mm, HB G metal including the cost of metal, sand,Cement and curing etc-Including the cost of cement</t>
  </si>
  <si>
    <t>Survey line&amp;cabl inc peg mark,tree clear&amp;trail pits</t>
  </si>
  <si>
    <t>SWR22092</t>
  </si>
  <si>
    <t>KM</t>
  </si>
  <si>
    <t>Loading of 11KV/33KV XLPE UG Cable Drums for all sizes</t>
  </si>
  <si>
    <t>Un loading of 11KV/33KV XLPE UG Cable Drum for all sizes</t>
  </si>
  <si>
    <t>SWR11980</t>
  </si>
  <si>
    <t>SWR11988</t>
  </si>
  <si>
    <t>Laying of 33KV XLPE UG cable Double Run of Size in HardRock (1.2*0.5x1=0.6cum)</t>
  </si>
  <si>
    <t>SWR11002</t>
  </si>
  <si>
    <t>Laying of 2nd cable in excavated trench</t>
  </si>
  <si>
    <t>SWR10988</t>
  </si>
  <si>
    <t>S&amp;E-Smart RFID marker</t>
  </si>
  <si>
    <t>SWR25089</t>
  </si>
  <si>
    <t>Making of 33KV 3X400Sq.mm XLPE UG Cable Straight through joints</t>
  </si>
  <si>
    <t>SWR10382</t>
  </si>
  <si>
    <t>Supply 6" B Class GI pipe 5mm thck 20Kg/M</t>
  </si>
  <si>
    <t>SMR40081</t>
  </si>
  <si>
    <t>supply of 6" DWC pipe</t>
  </si>
  <si>
    <t>SMR11610</t>
  </si>
  <si>
    <t>Supply of Hume Pipe Size 9" size</t>
  </si>
  <si>
    <t>SMR40001</t>
  </si>
  <si>
    <t>Making of 33KV 3X400Sq.mm XLPE UG Cable  Outdoor/Indoor End Termination</t>
  </si>
  <si>
    <t>SWR12004</t>
  </si>
  <si>
    <t>Consultation charges for providing traffic diversions and meeting other exegencies for execution of work during late night hours and wee hours.</t>
  </si>
  <si>
    <t>SWR21903</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</si>
  <si>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</si>
  <si>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SMR40085</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</si>
  <si>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</si>
  <si>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</si>
  <si>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</si>
  <si>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</si>
  <si>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SWR11276</t>
  </si>
  <si>
    <t>SWR10346</t>
  </si>
  <si>
    <t xml:space="preserve">Loading of 33KV 800 Amps AB Switch </t>
  </si>
  <si>
    <t>SWR10239</t>
  </si>
  <si>
    <t>Un loading of 33KV 800 Amps AB Switch</t>
  </si>
  <si>
    <t>SWR10557</t>
  </si>
  <si>
    <t>Erection of 33 KV AB Switch including alignment and earthing</t>
  </si>
  <si>
    <t>SWR10392</t>
  </si>
  <si>
    <t>Making of coil earthing pole with 8mm GI wireNut&amp;Bolts for AB Switch</t>
  </si>
  <si>
    <t>SWR12331</t>
  </si>
  <si>
    <t>Loading of 33 KV, 10 KA LAs Station type</t>
  </si>
  <si>
    <t>SWR10266</t>
  </si>
  <si>
    <t>Un loading of 33 KV, 10 KA LAs Station type</t>
  </si>
  <si>
    <t>SWR10584</t>
  </si>
  <si>
    <t>Erection of 33 KV LAS station/Line type including earthing</t>
  </si>
  <si>
    <t>SWR10396</t>
  </si>
  <si>
    <t>Supply of CI eath pipe with 80mm dia,2.0 M Length</t>
  </si>
  <si>
    <t>SMR11483</t>
  </si>
  <si>
    <t>Painting of feeder name on support including cost of paint</t>
  </si>
  <si>
    <t>SWR12101</t>
  </si>
  <si>
    <t>Supply of GI Bolts &amp; Nuts etc</t>
  </si>
  <si>
    <t xml:space="preserve">GST @ 18 % </t>
  </si>
  <si>
    <t xml:space="preserve">Total: </t>
  </si>
  <si>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Arial"/>
        <family val="2"/>
      </rPr>
      <t xml:space="preserve">Providing of RFID markers on Shabad Stones wherever required </t>
    </r>
    <r>
      <rPr>
        <sz val="12"/>
        <color theme="1"/>
        <rFont val="Arial"/>
        <family val="2"/>
      </rPr>
      <t>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</si>
  <si>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Arial"/>
        <family val="2"/>
      </rPr>
      <t xml:space="preserve">Providing of RFID markers on Shabad Stones wherever required  </t>
    </r>
    <r>
      <rPr>
        <sz val="12"/>
        <color theme="1"/>
        <rFont val="Arial"/>
        <family val="2"/>
      </rPr>
      <t xml:space="preserve">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r>
  </si>
  <si>
    <r>
      <t xml:space="preserve">Raising of </t>
    </r>
    <r>
      <rPr>
        <b/>
        <sz val="12"/>
        <color theme="1"/>
        <rFont val="Arial"/>
        <family val="2"/>
      </rPr>
      <t>double run</t>
    </r>
    <r>
      <rPr>
        <sz val="12"/>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</si>
  <si>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</si>
  <si>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 xml:space="preserve">Excavation of pits in hard rock not requiring blasting. (In hard murram / rock boulders) - 11 Mtrs PSCC Poles/ Box poles 0.75 M x 0.9 M x 1.95 M </t>
  </si>
  <si>
    <t xml:space="preserve">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 </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</si>
  <si>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</si>
  <si>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Excavation of pits in hard rock not requiring blasting. (In hard murram / rock boulders) - 9.1 Mtrs PSCC Poles 0.76 M x 0.76M x 1.83M (2.6" x 2.6" x 6.0")</t>
  </si>
  <si>
    <t>SWR11001</t>
  </si>
  <si>
    <t xml:space="preserve">Laying of 33&amp;11KV UG cable by HDD method with casing HDPE pipe of 160mm PN4 PE 80 as per IS4984 </t>
  </si>
  <si>
    <r>
      <rPr>
        <b/>
        <u/>
        <sz val="11"/>
        <rFont val="Arial"/>
        <family val="2"/>
      </rPr>
      <t>WBS Element</t>
    </r>
    <r>
      <rPr>
        <u/>
        <sz val="11"/>
        <rFont val="Arial"/>
        <family val="2"/>
      </rPr>
      <t xml:space="preserve"> :</t>
    </r>
    <r>
      <rPr>
        <sz val="11"/>
        <rFont val="Arial"/>
        <family val="2"/>
      </rPr>
      <t>- T-2427-12-02-03-01-002</t>
    </r>
  </si>
  <si>
    <r>
      <rPr>
        <b/>
        <u/>
        <sz val="11"/>
        <rFont val="Arial"/>
        <family val="2"/>
      </rPr>
      <t>Name of the Work :-</t>
    </r>
    <r>
      <rPr>
        <b/>
        <sz val="11"/>
        <rFont val="Arial"/>
        <family val="2"/>
      </rPr>
      <t xml:space="preserve"> </t>
    </r>
    <r>
      <rPr>
        <sz val="11"/>
        <rFont val="Arial"/>
        <family val="2"/>
      </rPr>
      <t xml:space="preserve"> Providing of 3rd alternate source to 33/11KV Miralam SS from 132/33KV Mailardevpally EHT SS byerection of new 33KV feeder with laying of 4.8KM of 33KV 3X400Sq.mm. XLPE UG Cable (double run) from the EHT SS to 33/11KV Miralam SS in Hyderabad South operation division of Hyderabad South Circle and the work executed bythe Master Plan SD-III of Division-II in Masterplan Hyderabad Circle under T&amp;D Improvement works (Summer Action Plan 2025)</t>
    </r>
  </si>
  <si>
    <t>Grand Total:</t>
  </si>
  <si>
    <t>EMD</t>
  </si>
  <si>
    <t>cable L</t>
  </si>
</sst>
</file>

<file path=xl/styles.xml><?xml version="1.0" encoding="utf-8"?>
<styleSheet xmlns="http://schemas.openxmlformats.org/spreadsheetml/2006/main">
  <numFmts count="2">
    <numFmt numFmtId="43" formatCode="_ * #,##0.00_ ;_ * \-#,##0.00_ ;_ * &quot;-&quot;??_ ;_ @_ "/>
    <numFmt numFmtId="164" formatCode="_(* #,##0.00_);_(* \(#,##0.00\);_(* &quot;-&quot;??_);_(@_)"/>
  </numFmts>
  <fonts count="17">
    <font>
      <sz val="11"/>
      <color theme="1"/>
      <name val="Calibri"/>
      <family val="2"/>
      <scheme val="minor"/>
    </font>
    <font>
      <sz val="11"/>
      <color theme="1"/>
      <name val="Calibri"/>
      <family val="2"/>
      <scheme val="minor"/>
    </font>
    <font>
      <b/>
      <u/>
      <sz val="16"/>
      <name val="Bookman Old Style"/>
      <family val="1"/>
    </font>
    <font>
      <b/>
      <sz val="11"/>
      <name val="Arial"/>
      <family val="2"/>
    </font>
    <font>
      <b/>
      <u/>
      <sz val="11"/>
      <name val="Arial"/>
      <family val="2"/>
    </font>
    <font>
      <sz val="11"/>
      <name val="Arial"/>
      <family val="2"/>
    </font>
    <font>
      <u/>
      <sz val="11"/>
      <name val="Arial"/>
      <family val="2"/>
    </font>
    <font>
      <sz val="11"/>
      <color theme="1"/>
      <name val="Arial"/>
      <family val="2"/>
    </font>
    <font>
      <sz val="10"/>
      <name val="Arial"/>
      <family val="2"/>
    </font>
    <font>
      <b/>
      <sz val="13"/>
      <name val="Book Antiqua"/>
      <family val="1"/>
    </font>
    <font>
      <sz val="10"/>
      <color rgb="FF000000"/>
      <name val="Times New Roman"/>
      <family val="1"/>
    </font>
    <font>
      <b/>
      <sz val="14"/>
      <color theme="1"/>
      <name val="Book Antiqua"/>
      <family val="1"/>
    </font>
    <font>
      <sz val="12.5"/>
      <color theme="1"/>
      <name val="Book Antiqua"/>
      <family val="1"/>
    </font>
    <font>
      <sz val="12"/>
      <color theme="1"/>
      <name val="Arial"/>
      <family val="2"/>
    </font>
    <font>
      <sz val="12"/>
      <color indexed="8"/>
      <name val="Arial"/>
      <family val="2"/>
    </font>
    <font>
      <b/>
      <sz val="12"/>
      <color theme="1"/>
      <name val="Arial"/>
      <family val="2"/>
    </font>
    <font>
      <sz val="12"/>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164" fontId="1" fillId="0" borderId="0" applyFont="0" applyFill="0" applyBorder="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0" fillId="0" borderId="0"/>
  </cellStyleXfs>
  <cellXfs count="34">
    <xf numFmtId="0" fontId="0" fillId="0" borderId="0" xfId="0"/>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right" vertical="center" wrapText="1"/>
    </xf>
    <xf numFmtId="43" fontId="3" fillId="2" borderId="4" xfId="1"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7" fillId="0" borderId="0" xfId="0" applyFont="1"/>
    <xf numFmtId="0" fontId="7" fillId="0" borderId="0" xfId="0" applyFont="1" applyAlignment="1">
      <alignment horizontal="left" vertical="center"/>
    </xf>
    <xf numFmtId="2" fontId="9" fillId="2" borderId="4" xfId="0" applyNumberFormat="1" applyFont="1" applyFill="1" applyBorder="1" applyAlignment="1">
      <alignment horizontal="right" vertical="center" wrapText="1"/>
    </xf>
    <xf numFmtId="2" fontId="11" fillId="0" borderId="4" xfId="0" applyNumberFormat="1" applyFont="1" applyBorder="1" applyAlignment="1">
      <alignment horizontal="center" vertical="center"/>
    </xf>
    <xf numFmtId="0" fontId="12" fillId="0" borderId="4" xfId="0" applyFont="1" applyBorder="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13" fillId="0" borderId="4" xfId="0" applyFont="1" applyBorder="1" applyAlignment="1">
      <alignment horizontal="center" vertical="center"/>
    </xf>
    <xf numFmtId="0" fontId="13" fillId="0" borderId="4" xfId="6" applyFont="1" applyBorder="1" applyAlignment="1">
      <alignment horizontal="left" vertical="center" wrapText="1"/>
    </xf>
    <xf numFmtId="0" fontId="14" fillId="2" borderId="4"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3" fillId="0" borderId="4" xfId="0" applyFont="1" applyBorder="1" applyAlignment="1">
      <alignment horizontal="left" vertical="center" wrapText="1"/>
    </xf>
    <xf numFmtId="0" fontId="16" fillId="0" borderId="4" xfId="0" applyFont="1" applyBorder="1" applyAlignment="1">
      <alignment horizontal="left" vertical="center" wrapText="1"/>
    </xf>
    <xf numFmtId="0" fontId="13" fillId="0" borderId="4" xfId="0" applyFont="1" applyBorder="1" applyAlignment="1">
      <alignment horizontal="left" vertical="center"/>
    </xf>
    <xf numFmtId="4" fontId="13" fillId="0" borderId="4" xfId="0" applyNumberFormat="1" applyFont="1" applyBorder="1" applyAlignment="1">
      <alignment horizontal="center" vertical="center"/>
    </xf>
    <xf numFmtId="3" fontId="13" fillId="0" borderId="4" xfId="0" applyNumberFormat="1" applyFont="1" applyBorder="1" applyAlignment="1">
      <alignment horizontal="center" vertical="center"/>
    </xf>
    <xf numFmtId="0" fontId="13" fillId="0" borderId="4" xfId="0" applyFont="1" applyFill="1" applyBorder="1" applyAlignment="1">
      <alignment horizontal="left" vertical="center"/>
    </xf>
    <xf numFmtId="2" fontId="13" fillId="0" borderId="4" xfId="0" applyNumberFormat="1" applyFont="1" applyBorder="1" applyAlignment="1">
      <alignment horizontal="right" vertical="center"/>
    </xf>
    <xf numFmtId="0" fontId="13" fillId="0" borderId="4" xfId="0" applyFont="1" applyBorder="1" applyAlignment="1">
      <alignment wrapText="1"/>
    </xf>
    <xf numFmtId="1" fontId="0" fillId="0" borderId="0" xfId="0" applyNumberFormat="1"/>
    <xf numFmtId="1" fontId="7" fillId="0" borderId="0" xfId="0" applyNumberFormat="1" applyFont="1"/>
    <xf numFmtId="1" fontId="7" fillId="0" borderId="0" xfId="0" applyNumberFormat="1" applyFont="1" applyAlignment="1">
      <alignment horizontal="left" vertical="center"/>
    </xf>
    <xf numFmtId="0" fontId="11" fillId="0" borderId="4" xfId="0" applyFont="1" applyBorder="1" applyAlignment="1">
      <alignment horizontal="right" vertical="center"/>
    </xf>
    <xf numFmtId="0" fontId="12" fillId="0" borderId="4" xfId="0" applyFont="1" applyBorder="1"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left" vertical="center" wrapText="1"/>
    </xf>
  </cellXfs>
  <cellStyles count="11">
    <cellStyle name="Comma 2" xfId="1"/>
    <cellStyle name="Normal" xfId="0" builtinId="0"/>
    <cellStyle name="Normal 10" xfId="7"/>
    <cellStyle name="Normal 2 3 2 3 7" xfId="8"/>
    <cellStyle name="Normal 2 3 2 3 7 3" xfId="9"/>
    <cellStyle name="Normal 2 5" xfId="10"/>
    <cellStyle name="Normal 3" xfId="4"/>
    <cellStyle name="Normal 4" xfId="2"/>
    <cellStyle name="Normal 5" xfId="3"/>
    <cellStyle name="Normal 6" xfId="5"/>
    <cellStyle name="Normal 8"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9"/>
  <sheetViews>
    <sheetView tabSelected="1" view="pageBreakPreview" topLeftCell="A31" zoomScaleSheetLayoutView="100" workbookViewId="0">
      <selection activeCell="C36" sqref="C36"/>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 min="10" max="10" width="13" style="24" customWidth="1"/>
  </cols>
  <sheetData>
    <row r="1" spans="1:10" ht="20.25">
      <c r="A1" s="29" t="s">
        <v>0</v>
      </c>
      <c r="B1" s="29"/>
      <c r="C1" s="29"/>
      <c r="D1" s="29"/>
      <c r="E1" s="29"/>
      <c r="F1" s="29"/>
      <c r="G1" s="29"/>
      <c r="H1" s="29"/>
      <c r="I1" s="29"/>
    </row>
    <row r="2" spans="1:10" ht="71.25" customHeight="1">
      <c r="A2" s="30" t="s">
        <v>117</v>
      </c>
      <c r="B2" s="31"/>
      <c r="C2" s="31"/>
      <c r="D2" s="31"/>
      <c r="E2" s="31"/>
      <c r="F2" s="31"/>
      <c r="G2" s="31"/>
      <c r="H2" s="31"/>
      <c r="I2" s="32"/>
    </row>
    <row r="3" spans="1:10" ht="31.5" customHeight="1">
      <c r="A3" s="33" t="s">
        <v>116</v>
      </c>
      <c r="B3" s="31"/>
      <c r="C3" s="31"/>
      <c r="D3" s="31"/>
      <c r="E3" s="31"/>
      <c r="F3" s="31"/>
      <c r="G3" s="31"/>
      <c r="H3" s="31"/>
      <c r="I3" s="32"/>
    </row>
    <row r="4" spans="1:10" s="5" customFormat="1" ht="75">
      <c r="A4" s="1" t="s">
        <v>1</v>
      </c>
      <c r="B4" s="2" t="s">
        <v>2</v>
      </c>
      <c r="C4" s="1" t="s">
        <v>3</v>
      </c>
      <c r="D4" s="1" t="s">
        <v>4</v>
      </c>
      <c r="E4" s="1" t="s">
        <v>5</v>
      </c>
      <c r="F4" s="1" t="s">
        <v>6</v>
      </c>
      <c r="G4" s="3" t="s">
        <v>7</v>
      </c>
      <c r="H4" s="1" t="s">
        <v>8</v>
      </c>
      <c r="I4" s="4" t="s">
        <v>9</v>
      </c>
      <c r="J4" s="25"/>
    </row>
    <row r="5" spans="1:10" s="6" customFormat="1">
      <c r="A5" s="12">
        <v>1</v>
      </c>
      <c r="B5" s="12">
        <v>4.8</v>
      </c>
      <c r="C5" s="13" t="s">
        <v>52</v>
      </c>
      <c r="D5" s="14" t="s">
        <v>10</v>
      </c>
      <c r="E5" s="14" t="s">
        <v>11</v>
      </c>
      <c r="F5" s="12" t="s">
        <v>53</v>
      </c>
      <c r="G5" s="22">
        <v>765</v>
      </c>
      <c r="H5" s="18" t="s">
        <v>54</v>
      </c>
      <c r="I5" s="22">
        <f t="shared" ref="I5:I50" si="0">B5*G5</f>
        <v>3672</v>
      </c>
      <c r="J5" s="26"/>
    </row>
    <row r="6" spans="1:10" s="6" customFormat="1" ht="42" customHeight="1">
      <c r="A6" s="12">
        <v>2</v>
      </c>
      <c r="B6" s="12">
        <v>33</v>
      </c>
      <c r="C6" s="13" t="s">
        <v>55</v>
      </c>
      <c r="D6" s="14" t="s">
        <v>10</v>
      </c>
      <c r="E6" s="14" t="s">
        <v>11</v>
      </c>
      <c r="F6" s="12" t="s">
        <v>47</v>
      </c>
      <c r="G6" s="22">
        <v>1024</v>
      </c>
      <c r="H6" s="18" t="s">
        <v>48</v>
      </c>
      <c r="I6" s="22">
        <f t="shared" si="0"/>
        <v>33792</v>
      </c>
      <c r="J6" s="26"/>
    </row>
    <row r="7" spans="1:10" s="6" customFormat="1" ht="75">
      <c r="A7" s="12">
        <v>3</v>
      </c>
      <c r="B7" s="12">
        <v>17</v>
      </c>
      <c r="C7" s="13" t="s">
        <v>109</v>
      </c>
      <c r="D7" s="14" t="s">
        <v>10</v>
      </c>
      <c r="E7" s="14" t="s">
        <v>11</v>
      </c>
      <c r="F7" s="12" t="s">
        <v>13</v>
      </c>
      <c r="G7" s="22">
        <v>3299.7</v>
      </c>
      <c r="H7" s="18" t="s">
        <v>12</v>
      </c>
      <c r="I7" s="22">
        <f t="shared" si="0"/>
        <v>56094.899999999994</v>
      </c>
      <c r="J7" s="26"/>
    </row>
    <row r="8" spans="1:10" s="6" customFormat="1" ht="24" customHeight="1">
      <c r="A8" s="12">
        <v>4</v>
      </c>
      <c r="B8" s="12">
        <v>33</v>
      </c>
      <c r="C8" s="13" t="s">
        <v>56</v>
      </c>
      <c r="D8" s="15" t="s">
        <v>10</v>
      </c>
      <c r="E8" s="15" t="s">
        <v>11</v>
      </c>
      <c r="F8" s="12" t="s">
        <v>49</v>
      </c>
      <c r="G8" s="22">
        <v>1024</v>
      </c>
      <c r="H8" s="18" t="s">
        <v>48</v>
      </c>
      <c r="I8" s="22">
        <f t="shared" si="0"/>
        <v>33792</v>
      </c>
      <c r="J8" s="26"/>
    </row>
    <row r="9" spans="1:10" s="6" customFormat="1" ht="211.5">
      <c r="A9" s="12">
        <v>5</v>
      </c>
      <c r="B9" s="19">
        <v>2500</v>
      </c>
      <c r="C9" s="13" t="s">
        <v>106</v>
      </c>
      <c r="D9" s="14" t="s">
        <v>10</v>
      </c>
      <c r="E9" s="14" t="s">
        <v>11</v>
      </c>
      <c r="F9" s="12" t="s">
        <v>57</v>
      </c>
      <c r="G9" s="22">
        <v>1388.84</v>
      </c>
      <c r="H9" s="18" t="s">
        <v>34</v>
      </c>
      <c r="I9" s="22">
        <f t="shared" si="0"/>
        <v>3472100</v>
      </c>
      <c r="J9" s="26"/>
    </row>
    <row r="10" spans="1:10" s="6" customFormat="1" ht="226.5">
      <c r="A10" s="12">
        <v>6</v>
      </c>
      <c r="B10" s="12">
        <v>200</v>
      </c>
      <c r="C10" s="13" t="s">
        <v>107</v>
      </c>
      <c r="D10" s="14" t="s">
        <v>10</v>
      </c>
      <c r="E10" s="14" t="s">
        <v>11</v>
      </c>
      <c r="F10" s="12" t="s">
        <v>58</v>
      </c>
      <c r="G10" s="22">
        <v>1587.07</v>
      </c>
      <c r="H10" s="18" t="s">
        <v>34</v>
      </c>
      <c r="I10" s="22">
        <f t="shared" si="0"/>
        <v>317414</v>
      </c>
      <c r="J10" s="26"/>
    </row>
    <row r="11" spans="1:10" s="6" customFormat="1" ht="30">
      <c r="A11" s="12">
        <v>7</v>
      </c>
      <c r="B11" s="20">
        <v>2000</v>
      </c>
      <c r="C11" s="13" t="s">
        <v>59</v>
      </c>
      <c r="D11" s="14" t="s">
        <v>10</v>
      </c>
      <c r="E11" s="14" t="s">
        <v>11</v>
      </c>
      <c r="F11" s="12" t="s">
        <v>60</v>
      </c>
      <c r="G11" s="22">
        <v>1430</v>
      </c>
      <c r="H11" s="18" t="s">
        <v>29</v>
      </c>
      <c r="I11" s="22">
        <f t="shared" si="0"/>
        <v>2860000</v>
      </c>
      <c r="J11" s="26"/>
    </row>
    <row r="12" spans="1:10" s="6" customFormat="1">
      <c r="A12" s="12">
        <v>8</v>
      </c>
      <c r="B12" s="19">
        <v>2700</v>
      </c>
      <c r="C12" s="13" t="s">
        <v>61</v>
      </c>
      <c r="D12" s="14" t="s">
        <v>10</v>
      </c>
      <c r="E12" s="14" t="s">
        <v>11</v>
      </c>
      <c r="F12" s="12" t="s">
        <v>62</v>
      </c>
      <c r="G12" s="22">
        <v>204.1</v>
      </c>
      <c r="H12" s="18" t="s">
        <v>34</v>
      </c>
      <c r="I12" s="22">
        <f t="shared" si="0"/>
        <v>551070</v>
      </c>
      <c r="J12" s="26"/>
    </row>
    <row r="13" spans="1:10" s="6" customFormat="1" ht="30">
      <c r="A13" s="12">
        <v>9</v>
      </c>
      <c r="B13" s="12">
        <v>200</v>
      </c>
      <c r="C13" s="23" t="s">
        <v>115</v>
      </c>
      <c r="D13" s="14" t="s">
        <v>10</v>
      </c>
      <c r="E13" s="14" t="s">
        <v>11</v>
      </c>
      <c r="F13" s="12" t="s">
        <v>114</v>
      </c>
      <c r="G13" s="22">
        <v>6993</v>
      </c>
      <c r="H13" s="18" t="s">
        <v>34</v>
      </c>
      <c r="I13" s="22">
        <f t="shared" ref="I13" si="1">B13*G13</f>
        <v>1398600</v>
      </c>
      <c r="J13" s="26"/>
    </row>
    <row r="14" spans="1:10" s="6" customFormat="1">
      <c r="A14" s="12">
        <v>10</v>
      </c>
      <c r="B14" s="12">
        <v>45</v>
      </c>
      <c r="C14" s="13" t="s">
        <v>63</v>
      </c>
      <c r="D14" s="14" t="s">
        <v>10</v>
      </c>
      <c r="E14" s="14" t="s">
        <v>11</v>
      </c>
      <c r="F14" s="12" t="s">
        <v>64</v>
      </c>
      <c r="G14" s="22">
        <v>2745</v>
      </c>
      <c r="H14" s="18" t="s">
        <v>12</v>
      </c>
      <c r="I14" s="22">
        <f t="shared" si="0"/>
        <v>123525</v>
      </c>
      <c r="J14" s="26"/>
    </row>
    <row r="15" spans="1:10" s="6" customFormat="1">
      <c r="A15" s="12">
        <v>11</v>
      </c>
      <c r="B15" s="12">
        <v>30</v>
      </c>
      <c r="C15" s="13" t="s">
        <v>65</v>
      </c>
      <c r="D15" s="14" t="s">
        <v>10</v>
      </c>
      <c r="E15" s="14" t="s">
        <v>11</v>
      </c>
      <c r="F15" s="12" t="s">
        <v>66</v>
      </c>
      <c r="G15" s="22">
        <v>5700.78</v>
      </c>
      <c r="H15" s="18" t="s">
        <v>12</v>
      </c>
      <c r="I15" s="22">
        <f t="shared" si="0"/>
        <v>171023.4</v>
      </c>
      <c r="J15" s="26"/>
    </row>
    <row r="16" spans="1:10" s="6" customFormat="1">
      <c r="A16" s="12">
        <v>12</v>
      </c>
      <c r="B16" s="19">
        <v>2000</v>
      </c>
      <c r="C16" s="13" t="s">
        <v>67</v>
      </c>
      <c r="D16" s="14" t="s">
        <v>10</v>
      </c>
      <c r="E16" s="14" t="s">
        <v>24</v>
      </c>
      <c r="F16" s="12" t="s">
        <v>68</v>
      </c>
      <c r="G16" s="22">
        <v>1044</v>
      </c>
      <c r="H16" s="18" t="s">
        <v>34</v>
      </c>
      <c r="I16" s="22">
        <f t="shared" si="0"/>
        <v>2088000</v>
      </c>
      <c r="J16" s="26"/>
    </row>
    <row r="17" spans="1:10" s="6" customFormat="1">
      <c r="A17" s="12">
        <v>13</v>
      </c>
      <c r="B17" s="19">
        <v>1200</v>
      </c>
      <c r="C17" s="13" t="s">
        <v>69</v>
      </c>
      <c r="D17" s="14" t="s">
        <v>10</v>
      </c>
      <c r="E17" s="14" t="s">
        <v>24</v>
      </c>
      <c r="F17" s="12" t="s">
        <v>70</v>
      </c>
      <c r="G17" s="22">
        <v>1012</v>
      </c>
      <c r="H17" s="18" t="s">
        <v>34</v>
      </c>
      <c r="I17" s="22">
        <f t="shared" si="0"/>
        <v>1214400</v>
      </c>
      <c r="J17" s="26"/>
    </row>
    <row r="18" spans="1:10" s="6" customFormat="1">
      <c r="A18" s="12">
        <v>14</v>
      </c>
      <c r="B18" s="12">
        <v>400</v>
      </c>
      <c r="C18" s="13" t="s">
        <v>71</v>
      </c>
      <c r="D18" s="14" t="s">
        <v>10</v>
      </c>
      <c r="E18" s="14" t="s">
        <v>24</v>
      </c>
      <c r="F18" s="12" t="s">
        <v>72</v>
      </c>
      <c r="G18" s="22">
        <v>125</v>
      </c>
      <c r="H18" s="18" t="s">
        <v>34</v>
      </c>
      <c r="I18" s="22">
        <f t="shared" si="0"/>
        <v>50000</v>
      </c>
      <c r="J18" s="26"/>
    </row>
    <row r="19" spans="1:10" s="6" customFormat="1" ht="30">
      <c r="A19" s="12">
        <v>15</v>
      </c>
      <c r="B19" s="12">
        <v>16</v>
      </c>
      <c r="C19" s="13" t="s">
        <v>73</v>
      </c>
      <c r="D19" s="14" t="s">
        <v>10</v>
      </c>
      <c r="E19" s="14" t="s">
        <v>11</v>
      </c>
      <c r="F19" s="12" t="s">
        <v>35</v>
      </c>
      <c r="G19" s="22">
        <v>2764.76</v>
      </c>
      <c r="H19" s="18" t="s">
        <v>12</v>
      </c>
      <c r="I19" s="22">
        <f t="shared" si="0"/>
        <v>44236.160000000003</v>
      </c>
      <c r="J19" s="26"/>
    </row>
    <row r="20" spans="1:10" s="6" customFormat="1" ht="60.75">
      <c r="A20" s="12">
        <v>16</v>
      </c>
      <c r="B20" s="12">
        <v>60</v>
      </c>
      <c r="C20" s="13" t="s">
        <v>108</v>
      </c>
      <c r="D20" s="14" t="s">
        <v>10</v>
      </c>
      <c r="E20" s="14" t="s">
        <v>11</v>
      </c>
      <c r="F20" s="12" t="s">
        <v>74</v>
      </c>
      <c r="G20" s="22">
        <v>323.85000000000002</v>
      </c>
      <c r="H20" s="18" t="s">
        <v>34</v>
      </c>
      <c r="I20" s="22">
        <f t="shared" si="0"/>
        <v>19431</v>
      </c>
      <c r="J20" s="26"/>
    </row>
    <row r="21" spans="1:10" s="6" customFormat="1" ht="45">
      <c r="A21" s="12">
        <v>17</v>
      </c>
      <c r="B21" s="19">
        <v>4000</v>
      </c>
      <c r="C21" s="13" t="s">
        <v>75</v>
      </c>
      <c r="D21" s="14" t="s">
        <v>10</v>
      </c>
      <c r="E21" s="14" t="s">
        <v>11</v>
      </c>
      <c r="F21" s="12" t="s">
        <v>76</v>
      </c>
      <c r="G21" s="22">
        <v>30</v>
      </c>
      <c r="H21" s="18" t="s">
        <v>34</v>
      </c>
      <c r="I21" s="22">
        <f t="shared" si="0"/>
        <v>120000</v>
      </c>
      <c r="J21" s="26"/>
    </row>
    <row r="22" spans="1:10" s="6" customFormat="1" ht="75">
      <c r="A22" s="12">
        <v>18</v>
      </c>
      <c r="B22" s="12">
        <v>45</v>
      </c>
      <c r="C22" s="13" t="s">
        <v>77</v>
      </c>
      <c r="D22" s="14" t="s">
        <v>10</v>
      </c>
      <c r="E22" s="14" t="s">
        <v>24</v>
      </c>
      <c r="F22" s="12" t="s">
        <v>78</v>
      </c>
      <c r="G22" s="22">
        <v>484</v>
      </c>
      <c r="H22" s="18" t="s">
        <v>12</v>
      </c>
      <c r="I22" s="22">
        <f t="shared" si="0"/>
        <v>21780</v>
      </c>
      <c r="J22" s="26"/>
    </row>
    <row r="23" spans="1:10" s="6" customFormat="1">
      <c r="A23" s="12">
        <v>19</v>
      </c>
      <c r="B23" s="12">
        <v>1.35</v>
      </c>
      <c r="C23" s="13" t="s">
        <v>15</v>
      </c>
      <c r="D23" s="14" t="s">
        <v>10</v>
      </c>
      <c r="E23" s="14" t="s">
        <v>11</v>
      </c>
      <c r="F23" s="12" t="s">
        <v>16</v>
      </c>
      <c r="G23" s="22">
        <v>221</v>
      </c>
      <c r="H23" s="18" t="s">
        <v>17</v>
      </c>
      <c r="I23" s="22">
        <f t="shared" si="0"/>
        <v>298.35000000000002</v>
      </c>
      <c r="J23" s="26"/>
    </row>
    <row r="24" spans="1:10" s="6" customFormat="1">
      <c r="A24" s="12">
        <v>20</v>
      </c>
      <c r="B24" s="12">
        <v>1.35</v>
      </c>
      <c r="C24" s="13" t="s">
        <v>18</v>
      </c>
      <c r="D24" s="14" t="s">
        <v>10</v>
      </c>
      <c r="E24" s="14" t="s">
        <v>11</v>
      </c>
      <c r="F24" s="12" t="s">
        <v>19</v>
      </c>
      <c r="G24" s="22">
        <v>185</v>
      </c>
      <c r="H24" s="18" t="s">
        <v>17</v>
      </c>
      <c r="I24" s="22">
        <f t="shared" si="0"/>
        <v>249.75000000000003</v>
      </c>
      <c r="J24" s="26"/>
    </row>
    <row r="25" spans="1:10" s="6" customFormat="1">
      <c r="A25" s="12">
        <v>21</v>
      </c>
      <c r="B25" s="12">
        <v>18</v>
      </c>
      <c r="C25" s="13" t="s">
        <v>36</v>
      </c>
      <c r="D25" s="14" t="s">
        <v>10</v>
      </c>
      <c r="E25" s="14" t="s">
        <v>11</v>
      </c>
      <c r="F25" s="12" t="s">
        <v>37</v>
      </c>
      <c r="G25" s="22">
        <v>76</v>
      </c>
      <c r="H25" s="18" t="s">
        <v>12</v>
      </c>
      <c r="I25" s="22">
        <f t="shared" si="0"/>
        <v>1368</v>
      </c>
      <c r="J25" s="26"/>
    </row>
    <row r="26" spans="1:10" s="6" customFormat="1" ht="45">
      <c r="A26" s="12">
        <v>22</v>
      </c>
      <c r="B26" s="12">
        <v>5.85</v>
      </c>
      <c r="C26" s="13" t="s">
        <v>20</v>
      </c>
      <c r="D26" s="14" t="s">
        <v>10</v>
      </c>
      <c r="E26" s="14" t="s">
        <v>11</v>
      </c>
      <c r="F26" s="12" t="s">
        <v>21</v>
      </c>
      <c r="G26" s="22">
        <v>412.08</v>
      </c>
      <c r="H26" s="18" t="s">
        <v>17</v>
      </c>
      <c r="I26" s="22">
        <f t="shared" si="0"/>
        <v>2410.6679999999997</v>
      </c>
      <c r="J26" s="26"/>
    </row>
    <row r="27" spans="1:10" s="6" customFormat="1">
      <c r="A27" s="12">
        <v>23</v>
      </c>
      <c r="B27" s="12">
        <v>18</v>
      </c>
      <c r="C27" s="13" t="s">
        <v>38</v>
      </c>
      <c r="D27" s="14" t="s">
        <v>10</v>
      </c>
      <c r="E27" s="14" t="s">
        <v>11</v>
      </c>
      <c r="F27" s="12" t="s">
        <v>39</v>
      </c>
      <c r="G27" s="22">
        <v>50</v>
      </c>
      <c r="H27" s="18" t="s">
        <v>12</v>
      </c>
      <c r="I27" s="22">
        <f t="shared" si="0"/>
        <v>900</v>
      </c>
      <c r="J27" s="26"/>
    </row>
    <row r="28" spans="1:10" s="6" customFormat="1" ht="45">
      <c r="A28" s="12">
        <v>24</v>
      </c>
      <c r="B28" s="12">
        <v>6</v>
      </c>
      <c r="C28" s="13" t="s">
        <v>79</v>
      </c>
      <c r="D28" s="14" t="s">
        <v>10</v>
      </c>
      <c r="E28" s="14" t="s">
        <v>11</v>
      </c>
      <c r="F28" s="12" t="s">
        <v>80</v>
      </c>
      <c r="G28" s="22">
        <v>512.54999999999995</v>
      </c>
      <c r="H28" s="18" t="s">
        <v>12</v>
      </c>
      <c r="I28" s="22">
        <f t="shared" si="0"/>
        <v>3075.2999999999997</v>
      </c>
      <c r="J28" s="26"/>
    </row>
    <row r="29" spans="1:10" s="6" customFormat="1" ht="45">
      <c r="A29" s="12">
        <v>25</v>
      </c>
      <c r="B29" s="12">
        <v>18</v>
      </c>
      <c r="C29" s="13" t="s">
        <v>81</v>
      </c>
      <c r="D29" s="14" t="s">
        <v>10</v>
      </c>
      <c r="E29" s="14" t="s">
        <v>11</v>
      </c>
      <c r="F29" s="12" t="s">
        <v>82</v>
      </c>
      <c r="G29" s="22">
        <v>1132</v>
      </c>
      <c r="H29" s="18" t="s">
        <v>12</v>
      </c>
      <c r="I29" s="22">
        <f t="shared" si="0"/>
        <v>20376</v>
      </c>
      <c r="J29" s="26"/>
    </row>
    <row r="30" spans="1:10" s="6" customFormat="1" ht="45">
      <c r="A30" s="12">
        <v>26</v>
      </c>
      <c r="B30" s="12">
        <v>6</v>
      </c>
      <c r="C30" s="13" t="s">
        <v>110</v>
      </c>
      <c r="D30" s="14" t="s">
        <v>10</v>
      </c>
      <c r="E30" s="14" t="s">
        <v>11</v>
      </c>
      <c r="F30" s="12" t="s">
        <v>40</v>
      </c>
      <c r="G30" s="22">
        <v>990.68</v>
      </c>
      <c r="H30" s="18" t="s">
        <v>12</v>
      </c>
      <c r="I30" s="22">
        <f t="shared" si="0"/>
        <v>5944.08</v>
      </c>
      <c r="J30" s="26"/>
    </row>
    <row r="31" spans="1:10" s="6" customFormat="1" ht="75">
      <c r="A31" s="12">
        <v>27</v>
      </c>
      <c r="B31" s="12">
        <v>3</v>
      </c>
      <c r="C31" s="16" t="s">
        <v>111</v>
      </c>
      <c r="D31" s="14" t="s">
        <v>10</v>
      </c>
      <c r="E31" s="14" t="s">
        <v>11</v>
      </c>
      <c r="F31" s="12" t="s">
        <v>83</v>
      </c>
      <c r="G31" s="22">
        <v>5670</v>
      </c>
      <c r="H31" s="18" t="s">
        <v>14</v>
      </c>
      <c r="I31" s="22">
        <f t="shared" si="0"/>
        <v>17010</v>
      </c>
      <c r="J31" s="26"/>
    </row>
    <row r="32" spans="1:10" s="6" customFormat="1" ht="60">
      <c r="A32" s="12">
        <v>28</v>
      </c>
      <c r="B32" s="12">
        <v>6</v>
      </c>
      <c r="C32" s="16" t="s">
        <v>112</v>
      </c>
      <c r="D32" s="14" t="s">
        <v>10</v>
      </c>
      <c r="E32" s="14" t="s">
        <v>11</v>
      </c>
      <c r="F32" s="12" t="s">
        <v>84</v>
      </c>
      <c r="G32" s="22">
        <v>1934</v>
      </c>
      <c r="H32" s="18" t="s">
        <v>12</v>
      </c>
      <c r="I32" s="22">
        <f t="shared" si="0"/>
        <v>11604</v>
      </c>
      <c r="J32" s="26"/>
    </row>
    <row r="33" spans="1:10" s="6" customFormat="1" ht="45">
      <c r="A33" s="12">
        <v>29</v>
      </c>
      <c r="B33" s="12">
        <v>155</v>
      </c>
      <c r="C33" s="16" t="s">
        <v>30</v>
      </c>
      <c r="D33" s="14" t="s">
        <v>10</v>
      </c>
      <c r="E33" s="14" t="s">
        <v>11</v>
      </c>
      <c r="F33" s="12" t="s">
        <v>31</v>
      </c>
      <c r="G33" s="22">
        <v>41</v>
      </c>
      <c r="H33" s="18" t="s">
        <v>29</v>
      </c>
      <c r="I33" s="22">
        <f t="shared" si="0"/>
        <v>6355</v>
      </c>
      <c r="J33" s="26"/>
    </row>
    <row r="34" spans="1:10" s="6" customFormat="1" ht="45">
      <c r="A34" s="12">
        <v>30</v>
      </c>
      <c r="B34" s="12">
        <v>9.5399999999999991</v>
      </c>
      <c r="C34" s="16" t="s">
        <v>51</v>
      </c>
      <c r="D34" s="14" t="s">
        <v>10</v>
      </c>
      <c r="E34" s="14" t="s">
        <v>11</v>
      </c>
      <c r="F34" s="12" t="s">
        <v>41</v>
      </c>
      <c r="G34" s="22">
        <v>6579</v>
      </c>
      <c r="H34" s="18" t="s">
        <v>42</v>
      </c>
      <c r="I34" s="22">
        <f t="shared" si="0"/>
        <v>62763.659999999996</v>
      </c>
      <c r="J34" s="26"/>
    </row>
    <row r="35" spans="1:10" s="6" customFormat="1">
      <c r="A35" s="12">
        <v>31</v>
      </c>
      <c r="B35" s="12">
        <v>0.186</v>
      </c>
      <c r="C35" s="13" t="s">
        <v>43</v>
      </c>
      <c r="D35" s="14" t="s">
        <v>10</v>
      </c>
      <c r="E35" s="14" t="s">
        <v>11</v>
      </c>
      <c r="F35" s="12" t="s">
        <v>44</v>
      </c>
      <c r="G35" s="22">
        <v>3893</v>
      </c>
      <c r="H35" s="18" t="s">
        <v>42</v>
      </c>
      <c r="I35" s="22">
        <f t="shared" si="0"/>
        <v>724.09799999999996</v>
      </c>
      <c r="J35" s="26"/>
    </row>
    <row r="36" spans="1:10" s="6" customFormat="1" ht="75">
      <c r="A36" s="12">
        <v>32</v>
      </c>
      <c r="B36" s="12">
        <v>0.98</v>
      </c>
      <c r="C36" s="13" t="s">
        <v>22</v>
      </c>
      <c r="D36" s="14" t="s">
        <v>10</v>
      </c>
      <c r="E36" s="14" t="s">
        <v>11</v>
      </c>
      <c r="F36" s="12" t="s">
        <v>23</v>
      </c>
      <c r="G36" s="22">
        <v>3426</v>
      </c>
      <c r="H36" s="18" t="s">
        <v>17</v>
      </c>
      <c r="I36" s="22">
        <f t="shared" si="0"/>
        <v>3357.48</v>
      </c>
      <c r="J36" s="26"/>
    </row>
    <row r="37" spans="1:10">
      <c r="A37" s="12">
        <v>33</v>
      </c>
      <c r="B37" s="12">
        <v>3</v>
      </c>
      <c r="C37" s="17" t="s">
        <v>85</v>
      </c>
      <c r="D37" s="14" t="s">
        <v>10</v>
      </c>
      <c r="E37" s="14" t="s">
        <v>11</v>
      </c>
      <c r="F37" s="12" t="s">
        <v>86</v>
      </c>
      <c r="G37" s="22">
        <v>126</v>
      </c>
      <c r="H37" s="18" t="s">
        <v>12</v>
      </c>
      <c r="I37" s="22">
        <f t="shared" si="0"/>
        <v>378</v>
      </c>
    </row>
    <row r="38" spans="1:10">
      <c r="A38" s="12">
        <v>34</v>
      </c>
      <c r="B38" s="12">
        <v>3</v>
      </c>
      <c r="C38" s="17" t="s">
        <v>87</v>
      </c>
      <c r="D38" s="14" t="s">
        <v>10</v>
      </c>
      <c r="E38" s="14" t="s">
        <v>11</v>
      </c>
      <c r="F38" s="12" t="s">
        <v>88</v>
      </c>
      <c r="G38" s="22">
        <v>79</v>
      </c>
      <c r="H38" s="18" t="s">
        <v>12</v>
      </c>
      <c r="I38" s="22">
        <f t="shared" si="0"/>
        <v>237</v>
      </c>
    </row>
    <row r="39" spans="1:10">
      <c r="A39" s="12">
        <v>35</v>
      </c>
      <c r="B39" s="12">
        <v>3</v>
      </c>
      <c r="C39" s="17" t="s">
        <v>89</v>
      </c>
      <c r="D39" s="14" t="s">
        <v>10</v>
      </c>
      <c r="E39" s="14" t="s">
        <v>11</v>
      </c>
      <c r="F39" s="12" t="s">
        <v>90</v>
      </c>
      <c r="G39" s="22">
        <v>4500</v>
      </c>
      <c r="H39" s="18" t="s">
        <v>12</v>
      </c>
      <c r="I39" s="22">
        <f t="shared" si="0"/>
        <v>13500</v>
      </c>
    </row>
    <row r="40" spans="1:10">
      <c r="A40" s="12">
        <v>36</v>
      </c>
      <c r="B40" s="12">
        <v>3</v>
      </c>
      <c r="C40" s="17" t="s">
        <v>91</v>
      </c>
      <c r="D40" s="14" t="s">
        <v>10</v>
      </c>
      <c r="E40" s="14" t="s">
        <v>11</v>
      </c>
      <c r="F40" s="12" t="s">
        <v>92</v>
      </c>
      <c r="G40" s="22">
        <v>146.63</v>
      </c>
      <c r="H40" s="18" t="s">
        <v>12</v>
      </c>
      <c r="I40" s="22">
        <f t="shared" si="0"/>
        <v>439.89</v>
      </c>
    </row>
    <row r="41" spans="1:10" ht="30">
      <c r="A41" s="12">
        <v>37</v>
      </c>
      <c r="B41" s="12">
        <v>3</v>
      </c>
      <c r="C41" s="17" t="s">
        <v>45</v>
      </c>
      <c r="D41" s="14" t="s">
        <v>10</v>
      </c>
      <c r="E41" s="14" t="s">
        <v>11</v>
      </c>
      <c r="F41" s="12" t="s">
        <v>46</v>
      </c>
      <c r="G41" s="22">
        <v>142</v>
      </c>
      <c r="H41" s="18" t="s">
        <v>12</v>
      </c>
      <c r="I41" s="22">
        <f t="shared" si="0"/>
        <v>426</v>
      </c>
    </row>
    <row r="42" spans="1:10">
      <c r="A42" s="12">
        <v>38</v>
      </c>
      <c r="B42" s="12">
        <v>9</v>
      </c>
      <c r="C42" s="18" t="s">
        <v>93</v>
      </c>
      <c r="D42" s="14" t="s">
        <v>10</v>
      </c>
      <c r="E42" s="14" t="s">
        <v>11</v>
      </c>
      <c r="F42" s="12" t="s">
        <v>94</v>
      </c>
      <c r="G42" s="22">
        <v>41</v>
      </c>
      <c r="H42" s="18" t="s">
        <v>12</v>
      </c>
      <c r="I42" s="22">
        <f t="shared" si="0"/>
        <v>369</v>
      </c>
    </row>
    <row r="43" spans="1:10">
      <c r="A43" s="12">
        <v>39</v>
      </c>
      <c r="B43" s="12">
        <v>9</v>
      </c>
      <c r="C43" s="18" t="s">
        <v>95</v>
      </c>
      <c r="D43" s="14" t="s">
        <v>10</v>
      </c>
      <c r="E43" s="14" t="s">
        <v>11</v>
      </c>
      <c r="F43" s="12" t="s">
        <v>96</v>
      </c>
      <c r="G43" s="22">
        <v>35</v>
      </c>
      <c r="H43" s="18" t="s">
        <v>12</v>
      </c>
      <c r="I43" s="22">
        <f t="shared" si="0"/>
        <v>315</v>
      </c>
    </row>
    <row r="44" spans="1:10">
      <c r="A44" s="12">
        <v>40</v>
      </c>
      <c r="B44" s="12">
        <v>3</v>
      </c>
      <c r="C44" s="18" t="s">
        <v>97</v>
      </c>
      <c r="D44" s="14" t="s">
        <v>10</v>
      </c>
      <c r="E44" s="14" t="s">
        <v>11</v>
      </c>
      <c r="F44" s="12" t="s">
        <v>98</v>
      </c>
      <c r="G44" s="22">
        <v>880</v>
      </c>
      <c r="H44" s="18" t="s">
        <v>14</v>
      </c>
      <c r="I44" s="22">
        <f t="shared" si="0"/>
        <v>2640</v>
      </c>
    </row>
    <row r="45" spans="1:10">
      <c r="A45" s="12">
        <v>41</v>
      </c>
      <c r="B45" s="12">
        <v>6</v>
      </c>
      <c r="C45" s="21" t="s">
        <v>99</v>
      </c>
      <c r="D45" s="14" t="s">
        <v>10</v>
      </c>
      <c r="E45" s="14" t="s">
        <v>24</v>
      </c>
      <c r="F45" s="12" t="s">
        <v>100</v>
      </c>
      <c r="G45" s="22">
        <v>2789</v>
      </c>
      <c r="H45" s="18" t="s">
        <v>12</v>
      </c>
      <c r="I45" s="22">
        <f t="shared" si="0"/>
        <v>16734</v>
      </c>
    </row>
    <row r="46" spans="1:10" ht="60">
      <c r="A46" s="12">
        <v>42</v>
      </c>
      <c r="B46" s="12">
        <v>6</v>
      </c>
      <c r="C46" s="13" t="s">
        <v>25</v>
      </c>
      <c r="D46" s="14" t="s">
        <v>10</v>
      </c>
      <c r="E46" s="14" t="s">
        <v>11</v>
      </c>
      <c r="F46" s="12" t="s">
        <v>26</v>
      </c>
      <c r="G46" s="22">
        <v>1234.2</v>
      </c>
      <c r="H46" s="18" t="s">
        <v>12</v>
      </c>
      <c r="I46" s="22">
        <f t="shared" si="0"/>
        <v>7405.2000000000007</v>
      </c>
    </row>
    <row r="47" spans="1:10" ht="45">
      <c r="A47" s="12">
        <v>43</v>
      </c>
      <c r="B47" s="12">
        <v>6</v>
      </c>
      <c r="C47" s="13" t="s">
        <v>27</v>
      </c>
      <c r="D47" s="14" t="s">
        <v>10</v>
      </c>
      <c r="E47" s="14" t="s">
        <v>11</v>
      </c>
      <c r="F47" s="12" t="s">
        <v>28</v>
      </c>
      <c r="G47" s="22">
        <v>386</v>
      </c>
      <c r="H47" s="18" t="s">
        <v>12</v>
      </c>
      <c r="I47" s="22">
        <f t="shared" si="0"/>
        <v>2316</v>
      </c>
    </row>
    <row r="48" spans="1:10">
      <c r="A48" s="12">
        <v>44</v>
      </c>
      <c r="B48" s="12">
        <v>3</v>
      </c>
      <c r="C48" s="13" t="s">
        <v>101</v>
      </c>
      <c r="D48" s="14" t="s">
        <v>10</v>
      </c>
      <c r="E48" s="14" t="s">
        <v>11</v>
      </c>
      <c r="F48" s="12" t="s">
        <v>102</v>
      </c>
      <c r="G48" s="22">
        <v>53</v>
      </c>
      <c r="H48" s="18" t="s">
        <v>12</v>
      </c>
      <c r="I48" s="22">
        <f t="shared" si="0"/>
        <v>159</v>
      </c>
    </row>
    <row r="49" spans="1:10">
      <c r="A49" s="12">
        <v>45</v>
      </c>
      <c r="B49" s="12">
        <v>30</v>
      </c>
      <c r="C49" s="13" t="s">
        <v>103</v>
      </c>
      <c r="D49" s="14" t="s">
        <v>10</v>
      </c>
      <c r="E49" s="14" t="s">
        <v>24</v>
      </c>
      <c r="F49" s="12" t="s">
        <v>32</v>
      </c>
      <c r="G49" s="22">
        <v>117.5</v>
      </c>
      <c r="H49" s="18" t="s">
        <v>33</v>
      </c>
      <c r="I49" s="22">
        <f t="shared" si="0"/>
        <v>3525</v>
      </c>
    </row>
    <row r="50" spans="1:10" ht="45">
      <c r="A50" s="12">
        <v>46</v>
      </c>
      <c r="B50" s="12">
        <v>6</v>
      </c>
      <c r="C50" s="16" t="s">
        <v>113</v>
      </c>
      <c r="D50" s="14" t="s">
        <v>10</v>
      </c>
      <c r="E50" s="14" t="s">
        <v>11</v>
      </c>
      <c r="F50" s="12" t="s">
        <v>50</v>
      </c>
      <c r="G50" s="22">
        <v>928</v>
      </c>
      <c r="H50" s="18" t="s">
        <v>12</v>
      </c>
      <c r="I50" s="22">
        <f t="shared" si="0"/>
        <v>5568</v>
      </c>
    </row>
    <row r="51" spans="1:10" ht="26.25" customHeight="1">
      <c r="A51" s="27" t="s">
        <v>105</v>
      </c>
      <c r="B51" s="27"/>
      <c r="C51" s="27"/>
      <c r="D51" s="27"/>
      <c r="E51" s="27"/>
      <c r="F51" s="27"/>
      <c r="G51" s="27"/>
      <c r="H51" s="27"/>
      <c r="I51" s="7">
        <f>SUM(I5:I50)</f>
        <v>12769378.936000001</v>
      </c>
      <c r="J51" s="24">
        <v>12769378.936000001</v>
      </c>
    </row>
    <row r="52" spans="1:10" ht="26.25" customHeight="1">
      <c r="A52" s="28" t="s">
        <v>104</v>
      </c>
      <c r="B52" s="28"/>
      <c r="C52" s="28"/>
      <c r="D52" s="28"/>
      <c r="E52" s="28"/>
      <c r="F52" s="28"/>
      <c r="G52" s="28"/>
      <c r="H52" s="28"/>
      <c r="I52" s="9">
        <f>I51*0.18</f>
        <v>2298488.20848</v>
      </c>
      <c r="J52" s="24">
        <v>2298488.20848</v>
      </c>
    </row>
    <row r="53" spans="1:10" ht="26.25" customHeight="1">
      <c r="A53" s="27" t="s">
        <v>118</v>
      </c>
      <c r="B53" s="27"/>
      <c r="C53" s="27"/>
      <c r="D53" s="27"/>
      <c r="E53" s="27"/>
      <c r="F53" s="27"/>
      <c r="G53" s="27"/>
      <c r="H53" s="27"/>
      <c r="I53" s="8">
        <f>I51+I52</f>
        <v>15067867.144480001</v>
      </c>
      <c r="J53" s="24">
        <v>15067867.144479999</v>
      </c>
    </row>
    <row r="56" spans="1:10">
      <c r="F56" s="10">
        <v>9720</v>
      </c>
      <c r="H56" s="10" t="s">
        <v>119</v>
      </c>
      <c r="I56" s="10">
        <f>I53*2%</f>
        <v>301357.34288960003</v>
      </c>
      <c r="J56" s="24">
        <v>301357.34288960003</v>
      </c>
    </row>
    <row r="57" spans="1:10">
      <c r="D57" s="10">
        <v>4.9000000000000004</v>
      </c>
      <c r="F57" s="10">
        <f>F56/2</f>
        <v>4860</v>
      </c>
    </row>
    <row r="58" spans="1:10">
      <c r="D58" s="10">
        <f>D57*25%</f>
        <v>1.2250000000000001</v>
      </c>
      <c r="H58" s="10" t="s">
        <v>120</v>
      </c>
      <c r="I58" s="10">
        <v>4700</v>
      </c>
    </row>
    <row r="59" spans="1:10">
      <c r="I59" s="10">
        <f>I58*25%</f>
        <v>1175</v>
      </c>
    </row>
  </sheetData>
  <mergeCells count="6">
    <mergeCell ref="A53:H53"/>
    <mergeCell ref="A1:I1"/>
    <mergeCell ref="A2:I2"/>
    <mergeCell ref="A3:I3"/>
    <mergeCell ref="A51:H51"/>
    <mergeCell ref="A52:H52"/>
  </mergeCells>
  <pageMargins left="0.47" right="0.2" top="0.45" bottom="0.5" header="0.31" footer="0.18"/>
  <pageSetup paperSize="5"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Miralam</vt:lpstr>
      <vt:lpstr>Miralam!Print_Area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Administrator</cp:lastModifiedBy>
  <cp:lastPrinted>2024-11-30T08:59:54Z</cp:lastPrinted>
  <dcterms:created xsi:type="dcterms:W3CDTF">2024-09-18T18:46:34Z</dcterms:created>
  <dcterms:modified xsi:type="dcterms:W3CDTF">2024-11-30T09:00:14Z</dcterms:modified>
</cp:coreProperties>
</file>